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0" windowWidth="20730" windowHeight="1176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bus.gov.ru'!$A$1:$BZ$11</definedName>
  </definedNames>
  <calcPr calcId="125725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A3"/>
  <c r="D3" i="5"/>
  <c r="C3"/>
  <c r="B3"/>
  <c r="A3"/>
  <c r="D3" i="4"/>
  <c r="C3"/>
  <c r="B3"/>
  <c r="A3"/>
  <c r="C3" i="3"/>
  <c r="B3"/>
  <c r="A3"/>
  <c r="D3" i="2"/>
  <c r="C3"/>
  <c r="B3"/>
  <c r="A3"/>
  <c r="A3" i="7" s="1"/>
  <c r="E3" i="4" l="1"/>
  <c r="D3" i="7" s="1"/>
  <c r="E3" i="5"/>
  <c r="E3" i="7" s="1"/>
  <c r="E3" i="2"/>
  <c r="B3" i="7" s="1"/>
  <c r="E3" i="6"/>
  <c r="F3" i="7" s="1"/>
  <c r="D3" i="3"/>
  <c r="C3" i="7" s="1"/>
  <c r="G2"/>
  <c r="G3" l="1"/>
</calcChain>
</file>

<file path=xl/sharedStrings.xml><?xml version="1.0" encoding="utf-8"?>
<sst xmlns="http://schemas.openxmlformats.org/spreadsheetml/2006/main" count="126" uniqueCount="73">
  <si>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</si>
  <si>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</si>
  <si>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</si>
  <si>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</si>
  <si>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</si>
  <si>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</si>
  <si>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</si>
  <si>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</si>
  <si>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</si>
  <si>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</si>
  <si>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</si>
  <si>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</si>
  <si>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</si>
  <si>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</si>
  <si>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</si>
  <si>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</si>
  <si>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</si>
  <si>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</si>
  <si>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</si>
  <si>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</si>
  <si>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</si>
  <si>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</si>
  <si>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</si>
  <si>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Смоленский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</si>
  <si>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</si>
  <si>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</si>
  <si>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</si>
  <si>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</si>
  <si>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</si>
  <si>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</si>
  <si>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</si>
  <si>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80</t>
  </si>
  <si>
    <t>193</t>
  </si>
  <si>
    <t>210</t>
  </si>
  <si>
    <t>2271002887</t>
  </si>
  <si>
    <t>МБОУ «Смоленская СОШ №1 имени Ожогина Е.П.»</t>
  </si>
  <si>
    <t>289</t>
  </si>
  <si>
    <t>197</t>
  </si>
  <si>
    <t>161</t>
  </si>
  <si>
    <t>169</t>
  </si>
  <si>
    <t>263</t>
  </si>
  <si>
    <t>13</t>
  </si>
  <si>
    <t>14</t>
  </si>
  <si>
    <t>271</t>
  </si>
  <si>
    <t>282</t>
  </si>
  <si>
    <t>212</t>
  </si>
  <si>
    <t>283</t>
  </si>
  <si>
    <t>281</t>
  </si>
  <si>
    <t>278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</si>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</sst>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8"/>
  <sheetViews>
    <sheetView tabSelected="1" topLeftCell="AG1" workbookViewId="0">
      <pane ySplit="1" topLeftCell="A2" activePane="bottomLeft" state="frozen"/>
      <selection pane="bottomLeft" activeCell="AG4" sqref="AG4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8" t="s">
        <v>7</v>
      </c>
      <c r="J1" s="37"/>
      <c r="K1" s="4" t="s">
        <v>8</v>
      </c>
      <c r="L1" s="38" t="s">
        <v>7</v>
      </c>
      <c r="M1" s="37"/>
      <c r="N1" s="39" t="s">
        <v>9</v>
      </c>
      <c r="O1" s="37"/>
      <c r="P1" s="36" t="s">
        <v>7</v>
      </c>
      <c r="Q1" s="37"/>
      <c r="R1" s="3" t="s">
        <v>10</v>
      </c>
      <c r="S1" s="38" t="s">
        <v>7</v>
      </c>
      <c r="T1" s="37"/>
      <c r="U1" s="3" t="s">
        <v>11</v>
      </c>
      <c r="V1" s="38" t="s">
        <v>7</v>
      </c>
      <c r="W1" s="37"/>
      <c r="X1" s="38" t="s">
        <v>12</v>
      </c>
      <c r="Y1" s="37"/>
      <c r="Z1" s="36" t="s">
        <v>7</v>
      </c>
      <c r="AA1" s="37"/>
      <c r="AB1" s="3" t="s">
        <v>13</v>
      </c>
      <c r="AC1" s="38" t="s">
        <v>7</v>
      </c>
      <c r="AD1" s="37"/>
      <c r="AE1" s="38" t="s">
        <v>14</v>
      </c>
      <c r="AF1" s="37"/>
      <c r="AG1" s="36" t="s">
        <v>7</v>
      </c>
      <c r="AH1" s="37"/>
      <c r="AI1" s="39" t="s">
        <v>15</v>
      </c>
      <c r="AJ1" s="37"/>
      <c r="AK1" s="36" t="s">
        <v>7</v>
      </c>
      <c r="AL1" s="37"/>
      <c r="AM1" s="3" t="s">
        <v>16</v>
      </c>
      <c r="AN1" s="38" t="s">
        <v>7</v>
      </c>
      <c r="AO1" s="37"/>
      <c r="AP1" s="3" t="s">
        <v>17</v>
      </c>
      <c r="AQ1" s="36" t="s">
        <v>7</v>
      </c>
      <c r="AR1" s="37"/>
      <c r="AS1" s="4" t="s">
        <v>18</v>
      </c>
      <c r="AT1" s="36" t="s">
        <v>7</v>
      </c>
      <c r="AU1" s="37"/>
      <c r="AV1" s="3" t="s">
        <v>19</v>
      </c>
      <c r="AW1" s="36" t="s">
        <v>7</v>
      </c>
      <c r="AX1" s="37"/>
      <c r="AY1" s="3" t="s">
        <v>20</v>
      </c>
      <c r="AZ1" s="36" t="s">
        <v>7</v>
      </c>
      <c r="BA1" s="37"/>
      <c r="BB1" s="3" t="s">
        <v>21</v>
      </c>
      <c r="BC1" s="36" t="s">
        <v>7</v>
      </c>
      <c r="BD1" s="37"/>
      <c r="BE1" s="3" t="s">
        <v>22</v>
      </c>
      <c r="BF1" s="36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34</v>
      </c>
      <c r="B2" s="3" t="s">
        <v>23</v>
      </c>
      <c r="C2" s="6" t="s">
        <v>24</v>
      </c>
      <c r="D2" s="3" t="s">
        <v>35</v>
      </c>
      <c r="E2" s="7">
        <v>670</v>
      </c>
      <c r="F2" s="7" t="s">
        <v>36</v>
      </c>
      <c r="G2" s="8">
        <v>0.43134328358208956</v>
      </c>
      <c r="H2" s="3" t="s">
        <v>35</v>
      </c>
      <c r="I2" s="7">
        <v>15</v>
      </c>
      <c r="J2" s="2">
        <v>15</v>
      </c>
      <c r="K2" s="3" t="s">
        <v>35</v>
      </c>
      <c r="L2" s="9">
        <v>52</v>
      </c>
      <c r="M2" s="10">
        <v>61</v>
      </c>
      <c r="N2" s="3" t="s">
        <v>35</v>
      </c>
      <c r="O2" s="3" t="s">
        <v>25</v>
      </c>
      <c r="P2" s="2" t="s">
        <v>26</v>
      </c>
      <c r="Q2" s="2" t="s">
        <v>27</v>
      </c>
      <c r="R2" s="3" t="s">
        <v>35</v>
      </c>
      <c r="S2" s="2" t="s">
        <v>32</v>
      </c>
      <c r="T2" s="2" t="s">
        <v>37</v>
      </c>
      <c r="U2" s="3" t="s">
        <v>35</v>
      </c>
      <c r="V2" s="2" t="s">
        <v>38</v>
      </c>
      <c r="W2" s="2" t="s">
        <v>39</v>
      </c>
      <c r="X2" s="3" t="s">
        <v>35</v>
      </c>
      <c r="Y2" s="3" t="s">
        <v>28</v>
      </c>
      <c r="Z2" s="2"/>
      <c r="AA2" s="2" t="s">
        <v>27</v>
      </c>
      <c r="AB2" s="3" t="s">
        <v>35</v>
      </c>
      <c r="AC2" s="2" t="s">
        <v>40</v>
      </c>
      <c r="AD2" s="2" t="s">
        <v>36</v>
      </c>
      <c r="AE2" s="3" t="s">
        <v>35</v>
      </c>
      <c r="AF2" s="3" t="s">
        <v>29</v>
      </c>
      <c r="AG2" s="2">
        <v>4</v>
      </c>
      <c r="AH2" s="2" t="s">
        <v>31</v>
      </c>
      <c r="AI2" s="3" t="s">
        <v>35</v>
      </c>
      <c r="AJ2" s="3" t="s">
        <v>30</v>
      </c>
      <c r="AK2" s="2" t="s">
        <v>26</v>
      </c>
      <c r="AL2" s="2" t="s">
        <v>27</v>
      </c>
      <c r="AM2" s="3" t="s">
        <v>35</v>
      </c>
      <c r="AN2" s="2" t="s">
        <v>41</v>
      </c>
      <c r="AO2" s="2" t="s">
        <v>42</v>
      </c>
      <c r="AP2" s="3" t="s">
        <v>35</v>
      </c>
      <c r="AQ2" s="2" t="s">
        <v>43</v>
      </c>
      <c r="AR2" s="2" t="s">
        <v>36</v>
      </c>
      <c r="AS2" s="3" t="s">
        <v>35</v>
      </c>
      <c r="AT2" s="2" t="s">
        <v>44</v>
      </c>
      <c r="AU2" s="2" t="s">
        <v>36</v>
      </c>
      <c r="AV2" s="3" t="s">
        <v>35</v>
      </c>
      <c r="AW2" s="2" t="s">
        <v>33</v>
      </c>
      <c r="AX2" s="2" t="s">
        <v>45</v>
      </c>
      <c r="AY2" s="3" t="s">
        <v>35</v>
      </c>
      <c r="AZ2" s="2" t="s">
        <v>46</v>
      </c>
      <c r="BA2" s="2" t="s">
        <v>36</v>
      </c>
      <c r="BB2" s="3" t="s">
        <v>35</v>
      </c>
      <c r="BC2" s="2" t="s">
        <v>47</v>
      </c>
      <c r="BD2" s="2" t="s">
        <v>36</v>
      </c>
      <c r="BE2" s="3" t="s">
        <v>35</v>
      </c>
      <c r="BF2" s="2" t="s">
        <v>48</v>
      </c>
      <c r="BG2" s="2" t="s">
        <v>36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8" ht="12.75" customHeigh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8" ht="12.75" customHeight="1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8" ht="12.75" customHeight="1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8" ht="12.75" customHeight="1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8" ht="12.75" customHeight="1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8" ht="12.75" customHeight="1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8" ht="12.75" customHeight="1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8" ht="12.75" customHeight="1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8" ht="12.75" customHeight="1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</sheetData>
  <autoFilter ref="A1:BZ11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49</v>
      </c>
      <c r="B1" s="13" t="s">
        <v>50</v>
      </c>
      <c r="C1" s="13" t="s">
        <v>51</v>
      </c>
      <c r="D1" s="13" t="s">
        <v>52</v>
      </c>
      <c r="E1" s="1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54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«Смоленская СОШ №1 имени Ожогина Е.П.»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26.447368421052627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38.688524590163937</v>
      </c>
      <c r="E3" s="18">
        <f t="shared" ref="E3" si="0">B3+C3+D3</f>
        <v>95.135893011216567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49</v>
      </c>
      <c r="B1" s="13" t="s">
        <v>55</v>
      </c>
      <c r="C1" s="13" t="s">
        <v>56</v>
      </c>
      <c r="D1" s="13" t="s">
        <v>53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54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 t="str">
        <f>'Данные для ввода на bus.gov.ru'!D2</f>
        <v>МБОУ «Смоленская СОШ №1 имени Ожогина Е.П.»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45.501730103806224</v>
      </c>
      <c r="D3" s="21">
        <f t="shared" ref="D3" si="0">B3+C3</f>
        <v>95.501730103806224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49</v>
      </c>
      <c r="B1" s="23" t="s">
        <v>57</v>
      </c>
      <c r="C1" s="23" t="s">
        <v>58</v>
      </c>
      <c r="D1" s="23" t="s">
        <v>59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54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«Смоленская СОШ №1 имени Ожогина Е.П.»</v>
      </c>
      <c r="B3" s="12">
        <f>'Данные для ввода на bus.gov.ru'!AH2*0.3</f>
        <v>24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27.857142857142858</v>
      </c>
      <c r="E3" s="25">
        <f t="shared" ref="E3" si="0">B3+C3+D3</f>
        <v>91.857142857142861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49</v>
      </c>
      <c r="B1" s="23" t="s">
        <v>60</v>
      </c>
      <c r="C1" s="23" t="s">
        <v>61</v>
      </c>
      <c r="D1" s="23" t="s">
        <v>62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54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>
      <c r="A3" s="3" t="str">
        <f>'Данные для ввода на bus.gov.ru'!D2</f>
        <v>МБОУ «Смоленская СОШ №1 имени Ожогина Е.П.»</v>
      </c>
      <c r="B3" s="25">
        <f>(('Данные для ввода на bus.gov.ru'!AQ2/'Данные для ввода на bus.gov.ru'!AR2)*100)*0.4</f>
        <v>37.508650519031143</v>
      </c>
      <c r="C3" s="21">
        <f>(('Данные для ввода на bus.gov.ru'!AT2/'Данные для ввода на bus.gov.ru'!AU2)*100)*0.4</f>
        <v>39.031141868512115</v>
      </c>
      <c r="D3" s="25">
        <f>(('Данные для ввода на bus.gov.ru'!AW2/'Данные для ввода на bus.gov.ru'!AX2)*100)*0.2</f>
        <v>19.811320754716984</v>
      </c>
      <c r="E3" s="25">
        <f t="shared" ref="E3" si="0">B3+C3+D3</f>
        <v>96.351113142260246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49</v>
      </c>
      <c r="B1" s="23" t="s">
        <v>63</v>
      </c>
      <c r="C1" s="23" t="s">
        <v>64</v>
      </c>
      <c r="D1" s="23" t="s">
        <v>65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54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«Смоленская СОШ №1 имени Ожогина Е.П.»</v>
      </c>
      <c r="B3" s="25">
        <f>(('Данные для ввода на bus.gov.ru'!AZ2/'Данные для ввода на bus.gov.ru'!BA2)*100)*0.3</f>
        <v>29.377162629757784</v>
      </c>
      <c r="C3" s="25">
        <f>(('Данные для ввода на bus.gov.ru'!BC2/'Данные для ввода на bus.gov.ru'!BD2)*100)*0.2</f>
        <v>19.446366782006923</v>
      </c>
      <c r="D3" s="25">
        <f>(('Данные для ввода на bus.gov.ru'!BF2/'Данные для ввода на bus.gov.ru'!BG2)*100)*0.5</f>
        <v>48.096885813148788</v>
      </c>
      <c r="E3" s="25">
        <f t="shared" ref="E3" si="0">B3+C3+D3</f>
        <v>96.920415224913498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66</v>
      </c>
      <c r="B1" s="28" t="s">
        <v>67</v>
      </c>
      <c r="C1" s="29" t="s">
        <v>68</v>
      </c>
      <c r="D1" s="29" t="s">
        <v>69</v>
      </c>
      <c r="E1" s="29" t="s">
        <v>70</v>
      </c>
      <c r="F1" s="29" t="s">
        <v>71</v>
      </c>
      <c r="G1" s="2" t="s">
        <v>72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54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1" t="str">
        <f>'Критерий 1'!A3</f>
        <v>МБОУ «Смоленская СОШ №1 имени Ожогина Е.П.»</v>
      </c>
      <c r="B3" s="30">
        <f>'Критерий 1'!E3</f>
        <v>95.135893011216567</v>
      </c>
      <c r="C3" s="30">
        <f>'Критерий 2'!D3</f>
        <v>95.501730103806224</v>
      </c>
      <c r="D3" s="30">
        <f>'Критерий 3'!E3</f>
        <v>91.857142857142861</v>
      </c>
      <c r="E3" s="30">
        <f>'Критерий 4'!E3</f>
        <v>96.351113142260246</v>
      </c>
      <c r="F3" s="30">
        <f>'Критерий 5'!E3</f>
        <v>96.920415224913498</v>
      </c>
      <c r="G3" s="30">
        <f t="shared" si="0"/>
        <v>95.153258867867876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2"/>
      <c r="B4" s="33"/>
      <c r="C4" s="33"/>
      <c r="D4" s="33"/>
      <c r="E4" s="33"/>
      <c r="F4" s="33"/>
      <c r="G4" s="3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4"/>
      <c r="B5" s="35"/>
      <c r="C5" s="35"/>
      <c r="D5" s="35"/>
      <c r="E5" s="35"/>
      <c r="F5" s="35"/>
      <c r="G5" s="3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4"/>
      <c r="B6" s="35"/>
      <c r="C6" s="35"/>
      <c r="D6" s="35"/>
      <c r="E6" s="35"/>
      <c r="F6" s="35"/>
      <c r="G6" s="3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4"/>
      <c r="B7" s="35"/>
      <c r="C7" s="35"/>
      <c r="D7" s="35"/>
      <c r="E7" s="35"/>
      <c r="F7" s="35"/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4"/>
      <c r="B8" s="35"/>
      <c r="C8" s="35"/>
      <c r="D8" s="35"/>
      <c r="E8" s="35"/>
      <c r="F8" s="35"/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4"/>
      <c r="B9" s="35"/>
      <c r="C9" s="35"/>
      <c r="D9" s="35"/>
      <c r="E9" s="35"/>
      <c r="F9" s="35"/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4"/>
      <c r="B10" s="35"/>
      <c r="C10" s="35"/>
      <c r="D10" s="35"/>
      <c r="E10" s="35"/>
      <c r="F10" s="35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4"/>
      <c r="B11" s="35"/>
      <c r="C11" s="35"/>
      <c r="D11" s="35"/>
      <c r="E11" s="35"/>
      <c r="F11" s="35"/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4"/>
      <c r="B12" s="35"/>
      <c r="C12" s="35"/>
      <c r="D12" s="35"/>
      <c r="E12" s="35"/>
      <c r="F12" s="35"/>
      <c r="G12" s="3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4"/>
      <c r="B13" s="35"/>
      <c r="C13" s="35"/>
      <c r="D13" s="35"/>
      <c r="E13" s="35"/>
      <c r="F13" s="35"/>
      <c r="G13" s="3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4"/>
      <c r="B14" s="35"/>
      <c r="C14" s="35"/>
      <c r="D14" s="35"/>
      <c r="E14" s="35"/>
      <c r="F14" s="35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4"/>
      <c r="B15" s="35"/>
      <c r="C15" s="35"/>
      <c r="D15" s="35"/>
      <c r="E15" s="35"/>
      <c r="F15" s="35"/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4"/>
      <c r="B245" s="35"/>
      <c r="C245" s="35"/>
      <c r="D245" s="35"/>
      <c r="E245" s="35"/>
      <c r="F245" s="35"/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4"/>
      <c r="B246" s="35"/>
      <c r="C246" s="35"/>
      <c r="D246" s="35"/>
      <c r="E246" s="35"/>
      <c r="F246" s="35"/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4"/>
      <c r="B247" s="35"/>
      <c r="C247" s="35"/>
      <c r="D247" s="35"/>
      <c r="E247" s="35"/>
      <c r="F247" s="35"/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4"/>
      <c r="B248" s="35"/>
      <c r="C248" s="35"/>
      <c r="D248" s="35"/>
      <c r="E248" s="35"/>
      <c r="F248" s="35"/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4"/>
      <c r="B249" s="35"/>
      <c r="C249" s="35"/>
      <c r="D249" s="35"/>
      <c r="E249" s="35"/>
      <c r="F249" s="35"/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4"/>
      <c r="B250" s="35"/>
      <c r="C250" s="35"/>
      <c r="D250" s="35"/>
      <c r="E250" s="35"/>
      <c r="F250" s="35"/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4"/>
      <c r="B251" s="35"/>
      <c r="C251" s="35"/>
      <c r="D251" s="35"/>
      <c r="E251" s="35"/>
      <c r="F251" s="35"/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4"/>
      <c r="B252" s="35"/>
      <c r="C252" s="35"/>
      <c r="D252" s="35"/>
      <c r="E252" s="35"/>
      <c r="F252" s="35"/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Каб36</cp:lastModifiedBy>
  <dcterms:modified xsi:type="dcterms:W3CDTF">2023-01-18T10:20:00Z</dcterms:modified>
</cp:coreProperties>
</file>